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060"/>
  </bookViews>
  <sheets>
    <sheet name="Modulo offerta economica" sheetId="2" r:id="rId1"/>
  </sheets>
  <definedNames>
    <definedName name="_xlnm.Print_Area" localSheetId="0">'Modulo offerta economica'!$A$1:$J$52</definedName>
  </definedNames>
  <calcPr calcId="152511"/>
</workbook>
</file>

<file path=xl/calcChain.xml><?xml version="1.0" encoding="utf-8"?>
<calcChain xmlns="http://schemas.openxmlformats.org/spreadsheetml/2006/main">
  <c r="E7" i="2" l="1"/>
  <c r="G30" i="2"/>
  <c r="G25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28" i="2"/>
  <c r="G29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13" i="2"/>
  <c r="G51" i="2" l="1"/>
  <c r="D10" i="2" s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13" i="2"/>
  <c r="E53" i="2" l="1"/>
  <c r="D30" i="2"/>
  <c r="D29" i="2"/>
  <c r="D28" i="2"/>
  <c r="D27" i="2"/>
  <c r="D26" i="2"/>
  <c r="D25" i="2"/>
</calcChain>
</file>

<file path=xl/sharedStrings.xml><?xml version="1.0" encoding="utf-8"?>
<sst xmlns="http://schemas.openxmlformats.org/spreadsheetml/2006/main" count="48" uniqueCount="48">
  <si>
    <t>T-Shirt manica capo neutro colore bianco</t>
  </si>
  <si>
    <t>T-Shirt manica capo neutro colorato</t>
  </si>
  <si>
    <t>Polo Piqué manica corta capo neutro colore bianco</t>
  </si>
  <si>
    <t>Polo Piqué manica corta capo neutro colorato</t>
  </si>
  <si>
    <t>Felpa leggera con cappuccio capo neutro colore bianco</t>
  </si>
  <si>
    <t>Felpa leggera con cappuccio capo neutro colorato</t>
  </si>
  <si>
    <t>Felpa pesante con cappuccio capo neutro colore bianco</t>
  </si>
  <si>
    <t>Felpa pesante con cappuccio capo neutro colorato</t>
  </si>
  <si>
    <t>Felpa leggera senza cappuccio capo neutro colore bianco</t>
  </si>
  <si>
    <t>Felpa leggera senza cappuccio capo neutro colorato</t>
  </si>
  <si>
    <t>Felpa pesante senza cappuccio capo neutro colore bianco</t>
  </si>
  <si>
    <t>Felpa pesante senza cappuccio capo neutro colorato</t>
  </si>
  <si>
    <t>Felpa leggera con zip e cappuccio capo neutro colore bianco</t>
  </si>
  <si>
    <t>Felpa leggera con zip e cappuccio capo neutro colorato</t>
  </si>
  <si>
    <t>Felpa pesante con zip e cappuccio capo neutro colore bianco</t>
  </si>
  <si>
    <t>Felpa pesante con zip e cappuccio capo neutro colorato</t>
  </si>
  <si>
    <t>Pantalone felpato leggero capo neutro</t>
  </si>
  <si>
    <t>Pantalone felpato pesante capo neutro</t>
  </si>
  <si>
    <t>Pantaloncino sport senza tasche capo neutro</t>
  </si>
  <si>
    <t>Pantaloncino sport con tasche capo neutro</t>
  </si>
  <si>
    <t>Cappellino capo neutro</t>
  </si>
  <si>
    <t>Cappellino bicolore capo neutro</t>
  </si>
  <si>
    <t>Kway capo neutro</t>
  </si>
  <si>
    <t>Tuta sport capo neutro</t>
  </si>
  <si>
    <t>Completo calcetto manica corta capo neutro</t>
  </si>
  <si>
    <t>Pettorina capo neutro</t>
  </si>
  <si>
    <t>Scarpa ginnastica capo neutro</t>
  </si>
  <si>
    <t>Calzini spugna capo neutro</t>
  </si>
  <si>
    <t>Sacca zaino capo neutro</t>
  </si>
  <si>
    <t>Zaino monospalla capo neutro</t>
  </si>
  <si>
    <t>Sacca borsa capo neutro</t>
  </si>
  <si>
    <t>Telo micro grande capo neutro</t>
  </si>
  <si>
    <t>Telo micro piccolo capo neutro</t>
  </si>
  <si>
    <t>Felpa leggera con zip senza cappuccio capo neutro colore bianco</t>
  </si>
  <si>
    <t>Felpa leggera con zip senza cappuccio capo neutro colorato</t>
  </si>
  <si>
    <t>Felpa pesante con zip senza cappuccio capo neutro colore bianco</t>
  </si>
  <si>
    <t>Felpa pesante con zip senza cappuccio capo neutro colorato</t>
  </si>
  <si>
    <t>Allegato C - MODULO OFFERTA ECONOMICA</t>
  </si>
  <si>
    <t>* Compilare i campi evidenziati in celeste</t>
  </si>
  <si>
    <t>Procedura aperta per l’affidamento, in regime di accordo quadro, della fornitura di abbigliamento promozionale e accessori vari.
R.A. 056/17/PA
CIG 7274679704</t>
  </si>
  <si>
    <t>PREZZO BASE DI GARA</t>
  </si>
  <si>
    <t>PREZZO TOTALE OFFERTO (VALEVOLE AI FINI DELL'AGGIUDICAZIONE)</t>
  </si>
  <si>
    <t>Prodotto
[A]</t>
  </si>
  <si>
    <t>Prezzo unitario  base d'asta capo neutro
[B]</t>
  </si>
  <si>
    <t>Prezzo unitario offerto
[D]</t>
  </si>
  <si>
    <t>Totali
[C X D]</t>
  </si>
  <si>
    <t>Quantità stimate per l'intera durata contrattuale
[C]</t>
  </si>
  <si>
    <t>RIBASSO % (CALCOLATO AUTOMATICAMENTE) CHE VERRA' APPLICATO SUI PREZZI UNITARI STABILITI PER LE PERSONALIZZAZIONI (INDICATI NELL'ALLEGATO 1 AL CAPITOLATO)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</si>
</sst>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color indexed="1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5" borderId="0" xfId="0" applyFont="1" applyFill="1" applyAlignment="1" applyProtection="1">
      <alignment horizontal="left" vertical="center" wrapText="1"/>
      <protection hidden="1"/>
    </xf>
    <xf numFmtId="0" fontId="3" fillId="5" borderId="0" xfId="0" applyFont="1" applyFill="1" applyAlignment="1" applyProtection="1">
      <alignment horizontal="left" vertical="center" wrapText="1"/>
      <protection hidden="1"/>
    </xf>
    <xf numFmtId="0" fontId="4" fillId="6" borderId="1" xfId="0" applyFont="1" applyFill="1" applyBorder="1" applyAlignment="1" applyProtection="1">
      <alignment horizontal="left" vertical="center" wrapText="1"/>
    </xf>
    <xf numFmtId="0" fontId="2" fillId="5" borderId="0" xfId="0" applyFont="1" applyFill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Alignment="1" applyProtection="1">
      <alignment vertical="center" wrapText="1"/>
    </xf>
    <xf numFmtId="0" fontId="2" fillId="5" borderId="0" xfId="0" applyFont="1" applyFill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vertical="center"/>
      <protection hidden="1"/>
    </xf>
    <xf numFmtId="0" fontId="2" fillId="0" borderId="0" xfId="0" applyFont="1"/>
    <xf numFmtId="0" fontId="6" fillId="5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4" fontId="8" fillId="2" borderId="1" xfId="1" applyFont="1" applyFill="1" applyBorder="1" applyAlignment="1">
      <alignment horizontal="left" vertical="center" wrapText="1"/>
    </xf>
    <xf numFmtId="44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4" fontId="9" fillId="2" borderId="0" xfId="1" applyFont="1" applyFill="1" applyAlignment="1">
      <alignment horizontal="left" vertical="center" wrapText="1"/>
    </xf>
    <xf numFmtId="44" fontId="8" fillId="2" borderId="0" xfId="0" applyNumberFormat="1" applyFont="1" applyFill="1" applyAlignment="1">
      <alignment horizontal="left" vertical="center" wrapText="1"/>
    </xf>
    <xf numFmtId="44" fontId="8" fillId="2" borderId="0" xfId="1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  <xf numFmtId="7" fontId="9" fillId="2" borderId="1" xfId="1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5" borderId="2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left" vertical="center" wrapText="1"/>
    </xf>
    <xf numFmtId="44" fontId="9" fillId="2" borderId="1" xfId="0" applyNumberFormat="1" applyFont="1" applyFill="1" applyBorder="1" applyAlignment="1">
      <alignment horizontal="left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9" fillId="2" borderId="0" xfId="1" applyFont="1" applyFill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4" fontId="9" fillId="4" borderId="1" xfId="1" applyFont="1" applyFill="1" applyBorder="1" applyAlignment="1">
      <alignment horizontal="left" vertical="center" wrapText="1"/>
    </xf>
    <xf numFmtId="10" fontId="9" fillId="8" borderId="1" xfId="3" applyNumberFormat="1" applyFont="1" applyFill="1" applyBorder="1" applyAlignment="1">
      <alignment horizontal="center" vertical="center" wrapText="1"/>
    </xf>
  </cellXfs>
  <cellStyles count="4">
    <cellStyle name="Migliaia" xfId="2" builtinId="3"/>
    <cellStyle name="Normale" xfId="0" builtinId="0"/>
    <cellStyle name="Percentuale" xfId="3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22412</xdr:colOff>
      <xdr:row>0</xdr:row>
      <xdr:rowOff>22412</xdr:rowOff>
    </xdr:from>
    <xdr:to>
      <xdr:col>2</xdr:col>
      <xdr:colOff>921684</xdr:colOff>
      <xdr:row>2</xdr:row>
      <xdr:rowOff>260537</xdr:rowOff>
    </xdr:to>
    <xdr:pic>
      <xdr:nvPicPr>
        <xdr:cNvPr id="2" name="Immagine 1" descr="logo-coniserviz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22412"/>
          <a:ext cx="1381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="85" zoomScaleNormal="85" workbookViewId="0">
      <selection activeCell="D10" sqref="D10:E10"/>
    </sheetView>
  </sheetViews>
  <sheetFormatPr defaultRowHeight="15.75" x14ac:dyDescent="0.25"/>
  <cols>
    <col min="1" max="1" width="5.7109375" style="13" customWidth="1"/>
    <col min="2" max="2" width="7.28515625" style="13" customWidth="1"/>
    <col min="3" max="3" width="65.140625" style="13" customWidth="1"/>
    <col min="4" max="4" width="21.140625" style="13" customWidth="1"/>
    <col min="5" max="5" width="29.7109375" style="13" customWidth="1"/>
    <col min="6" max="6" width="23.5703125" style="13" customWidth="1"/>
    <col min="7" max="7" width="23" style="13" customWidth="1"/>
    <col min="8" max="8" width="19.5703125" style="13" customWidth="1"/>
    <col min="9" max="9" width="15.7109375" style="13" customWidth="1"/>
    <col min="10" max="10" width="16.5703125" style="13" customWidth="1"/>
    <col min="11" max="11" width="10" style="13" bestFit="1" customWidth="1"/>
    <col min="12" max="16384" width="9.140625" style="13"/>
  </cols>
  <sheetData>
    <row r="1" spans="1:10" s="4" customFormat="1" ht="21.75" customHeight="1" x14ac:dyDescent="0.25"/>
    <row r="2" spans="1:10" s="2" customFormat="1" ht="23.25" customHeight="1" x14ac:dyDescent="0.25">
      <c r="A2" s="1"/>
      <c r="D2" s="10" t="s">
        <v>37</v>
      </c>
      <c r="E2" s="1"/>
      <c r="F2" s="1"/>
    </row>
    <row r="3" spans="1:10" s="4" customFormat="1" ht="24.75" customHeight="1" x14ac:dyDescent="0.25"/>
    <row r="4" spans="1:10" s="4" customFormat="1" ht="86.25" customHeight="1" x14ac:dyDescent="0.25">
      <c r="B4" s="3" t="s">
        <v>39</v>
      </c>
      <c r="C4" s="3"/>
      <c r="D4" s="3"/>
      <c r="E4" s="3"/>
    </row>
    <row r="5" spans="1:10" s="4" customFormat="1" ht="7.5" customHeight="1" x14ac:dyDescent="0.2">
      <c r="B5" s="11"/>
      <c r="C5" s="5"/>
      <c r="D5" s="5"/>
      <c r="E5" s="6"/>
      <c r="F5" s="6"/>
    </row>
    <row r="6" spans="1:10" s="4" customFormat="1" ht="26.25" customHeight="1" x14ac:dyDescent="0.25">
      <c r="B6" s="12" t="s">
        <v>38</v>
      </c>
      <c r="C6" s="12"/>
      <c r="D6" s="12"/>
      <c r="E6" s="6"/>
      <c r="F6" s="6"/>
    </row>
    <row r="7" spans="1:10" s="7" customFormat="1" ht="42.75" customHeight="1" x14ac:dyDescent="0.25">
      <c r="B7" s="8"/>
      <c r="C7" s="8"/>
      <c r="D7" s="8"/>
      <c r="E7" s="26" t="str">
        <f>+IF(B7="","Indicare la 'Ragione sociale'","")</f>
        <v>Indicare la 'Ragione sociale'</v>
      </c>
      <c r="F7" s="27"/>
      <c r="G7" s="27"/>
    </row>
    <row r="9" spans="1:10" ht="37.5" customHeight="1" x14ac:dyDescent="0.25">
      <c r="C9" s="23" t="s">
        <v>40</v>
      </c>
      <c r="D9" s="24">
        <v>1589841.4</v>
      </c>
      <c r="E9" s="24"/>
      <c r="F9" s="9"/>
      <c r="G9" s="9"/>
    </row>
    <row r="10" spans="1:10" ht="63" customHeight="1" x14ac:dyDescent="0.25">
      <c r="C10" s="23" t="s">
        <v>47</v>
      </c>
      <c r="D10" s="35" t="str">
        <f>IF(G51=0,"",ROUND((D9-G51)/D9,4))</f>
        <v/>
      </c>
      <c r="E10" s="35"/>
      <c r="F10" s="9"/>
      <c r="G10" s="9"/>
    </row>
    <row r="11" spans="1:10" x14ac:dyDescent="0.25">
      <c r="E11" s="9"/>
      <c r="F11" s="9"/>
      <c r="G11" s="9"/>
    </row>
    <row r="12" spans="1:10" ht="63" x14ac:dyDescent="0.25">
      <c r="B12" s="14" t="s">
        <v>42</v>
      </c>
      <c r="C12" s="14"/>
      <c r="D12" s="15" t="s">
        <v>43</v>
      </c>
      <c r="E12" s="15" t="s">
        <v>46</v>
      </c>
      <c r="F12" s="15" t="s">
        <v>44</v>
      </c>
      <c r="G12" s="15" t="s">
        <v>45</v>
      </c>
    </row>
    <row r="13" spans="1:10" x14ac:dyDescent="0.25">
      <c r="B13" s="32">
        <v>1</v>
      </c>
      <c r="C13" s="16" t="s">
        <v>0</v>
      </c>
      <c r="D13" s="29">
        <v>0.95</v>
      </c>
      <c r="E13" s="31">
        <v>216852</v>
      </c>
      <c r="F13" s="25"/>
      <c r="G13" s="17">
        <f>+ROUND(F13*E13,2)</f>
        <v>0</v>
      </c>
      <c r="H13" s="26" t="str">
        <f>+IF(F13="","Indicare il 'Prezzo unitario offerto'","")</f>
        <v>Indicare il 'Prezzo unitario offerto'</v>
      </c>
      <c r="I13" s="27"/>
      <c r="J13" s="27"/>
    </row>
    <row r="14" spans="1:10" x14ac:dyDescent="0.25">
      <c r="B14" s="32"/>
      <c r="C14" s="16" t="s">
        <v>1</v>
      </c>
      <c r="D14" s="29">
        <v>1.1000000000000001</v>
      </c>
      <c r="E14" s="31">
        <v>98392</v>
      </c>
      <c r="F14" s="25"/>
      <c r="G14" s="17">
        <f t="shared" ref="G14:G49" si="0">+ROUND(F14*E14,2)</f>
        <v>0</v>
      </c>
      <c r="H14" s="26" t="str">
        <f t="shared" ref="H14:H49" si="1">+IF(F14="","Indicare il 'Prezzo unitario offerto'","")</f>
        <v>Indicare il 'Prezzo unitario offerto'</v>
      </c>
      <c r="I14" s="27"/>
      <c r="J14" s="27"/>
    </row>
    <row r="15" spans="1:10" x14ac:dyDescent="0.25">
      <c r="B15" s="32">
        <v>2</v>
      </c>
      <c r="C15" s="16" t="s">
        <v>2</v>
      </c>
      <c r="D15" s="29">
        <v>3</v>
      </c>
      <c r="E15" s="31">
        <v>13336</v>
      </c>
      <c r="F15" s="25"/>
      <c r="G15" s="17">
        <f t="shared" si="0"/>
        <v>0</v>
      </c>
      <c r="H15" s="26" t="str">
        <f t="shared" si="1"/>
        <v>Indicare il 'Prezzo unitario offerto'</v>
      </c>
      <c r="I15" s="27"/>
      <c r="J15" s="27"/>
    </row>
    <row r="16" spans="1:10" x14ac:dyDescent="0.25">
      <c r="B16" s="32"/>
      <c r="C16" s="16" t="s">
        <v>3</v>
      </c>
      <c r="D16" s="29">
        <v>3.2</v>
      </c>
      <c r="E16" s="31">
        <v>7684</v>
      </c>
      <c r="F16" s="25"/>
      <c r="G16" s="17">
        <f t="shared" si="0"/>
        <v>0</v>
      </c>
      <c r="H16" s="26" t="str">
        <f t="shared" si="1"/>
        <v>Indicare il 'Prezzo unitario offerto'</v>
      </c>
      <c r="I16" s="27"/>
      <c r="J16" s="27"/>
    </row>
    <row r="17" spans="2:10" x14ac:dyDescent="0.25">
      <c r="B17" s="32">
        <v>3</v>
      </c>
      <c r="C17" s="16" t="s">
        <v>4</v>
      </c>
      <c r="D17" s="29">
        <v>3.5</v>
      </c>
      <c r="E17" s="31">
        <v>20184</v>
      </c>
      <c r="F17" s="25"/>
      <c r="G17" s="17">
        <f t="shared" si="0"/>
        <v>0</v>
      </c>
      <c r="H17" s="26" t="str">
        <f t="shared" si="1"/>
        <v>Indicare il 'Prezzo unitario offerto'</v>
      </c>
      <c r="I17" s="27"/>
      <c r="J17" s="27"/>
    </row>
    <row r="18" spans="2:10" x14ac:dyDescent="0.25">
      <c r="B18" s="32"/>
      <c r="C18" s="16" t="s">
        <v>5</v>
      </c>
      <c r="D18" s="29">
        <v>4.1500000000000004</v>
      </c>
      <c r="E18" s="31">
        <v>1692</v>
      </c>
      <c r="F18" s="25"/>
      <c r="G18" s="17">
        <f t="shared" si="0"/>
        <v>0</v>
      </c>
      <c r="H18" s="26" t="str">
        <f t="shared" si="1"/>
        <v>Indicare il 'Prezzo unitario offerto'</v>
      </c>
      <c r="I18" s="27"/>
      <c r="J18" s="27"/>
    </row>
    <row r="19" spans="2:10" x14ac:dyDescent="0.25">
      <c r="B19" s="32">
        <v>4</v>
      </c>
      <c r="C19" s="16" t="s">
        <v>6</v>
      </c>
      <c r="D19" s="29">
        <v>4.2</v>
      </c>
      <c r="E19" s="31">
        <v>80</v>
      </c>
      <c r="F19" s="25"/>
      <c r="G19" s="17">
        <f t="shared" si="0"/>
        <v>0</v>
      </c>
      <c r="H19" s="26" t="str">
        <f t="shared" si="1"/>
        <v>Indicare il 'Prezzo unitario offerto'</v>
      </c>
      <c r="I19" s="27"/>
      <c r="J19" s="27"/>
    </row>
    <row r="20" spans="2:10" x14ac:dyDescent="0.25">
      <c r="B20" s="32"/>
      <c r="C20" s="16" t="s">
        <v>7</v>
      </c>
      <c r="D20" s="29">
        <v>5.05</v>
      </c>
      <c r="E20" s="31">
        <v>7372</v>
      </c>
      <c r="F20" s="25"/>
      <c r="G20" s="17">
        <f t="shared" si="0"/>
        <v>0</v>
      </c>
      <c r="H20" s="26" t="str">
        <f t="shared" si="1"/>
        <v>Indicare il 'Prezzo unitario offerto'</v>
      </c>
      <c r="I20" s="27"/>
      <c r="J20" s="27"/>
    </row>
    <row r="21" spans="2:10" x14ac:dyDescent="0.25">
      <c r="B21" s="32">
        <v>5</v>
      </c>
      <c r="C21" s="16" t="s">
        <v>8</v>
      </c>
      <c r="D21" s="29">
        <v>2.8</v>
      </c>
      <c r="E21" s="31">
        <v>780</v>
      </c>
      <c r="F21" s="25"/>
      <c r="G21" s="17">
        <f t="shared" si="0"/>
        <v>0</v>
      </c>
      <c r="H21" s="26" t="str">
        <f t="shared" si="1"/>
        <v>Indicare il 'Prezzo unitario offerto'</v>
      </c>
      <c r="I21" s="27"/>
      <c r="J21" s="27"/>
    </row>
    <row r="22" spans="2:10" x14ac:dyDescent="0.25">
      <c r="B22" s="32"/>
      <c r="C22" s="16" t="s">
        <v>9</v>
      </c>
      <c r="D22" s="29">
        <v>3.2</v>
      </c>
      <c r="E22" s="31">
        <v>780</v>
      </c>
      <c r="F22" s="25"/>
      <c r="G22" s="17">
        <f t="shared" si="0"/>
        <v>0</v>
      </c>
      <c r="H22" s="26" t="str">
        <f t="shared" si="1"/>
        <v>Indicare il 'Prezzo unitario offerto'</v>
      </c>
      <c r="I22" s="27"/>
      <c r="J22" s="27"/>
    </row>
    <row r="23" spans="2:10" x14ac:dyDescent="0.25">
      <c r="B23" s="32">
        <v>6</v>
      </c>
      <c r="C23" s="16" t="s">
        <v>10</v>
      </c>
      <c r="D23" s="29">
        <v>3.2</v>
      </c>
      <c r="E23" s="31">
        <v>780</v>
      </c>
      <c r="F23" s="25"/>
      <c r="G23" s="17">
        <f t="shared" si="0"/>
        <v>0</v>
      </c>
      <c r="H23" s="26" t="str">
        <f t="shared" si="1"/>
        <v>Indicare il 'Prezzo unitario offerto'</v>
      </c>
      <c r="I23" s="27"/>
      <c r="J23" s="27"/>
    </row>
    <row r="24" spans="2:10" x14ac:dyDescent="0.25">
      <c r="B24" s="32"/>
      <c r="C24" s="16" t="s">
        <v>11</v>
      </c>
      <c r="D24" s="29">
        <v>3.75</v>
      </c>
      <c r="E24" s="31">
        <v>780</v>
      </c>
      <c r="F24" s="25"/>
      <c r="G24" s="17">
        <f t="shared" si="0"/>
        <v>0</v>
      </c>
      <c r="H24" s="26" t="str">
        <f t="shared" si="1"/>
        <v>Indicare il 'Prezzo unitario offerto'</v>
      </c>
      <c r="I24" s="27"/>
      <c r="J24" s="27"/>
    </row>
    <row r="25" spans="2:10" x14ac:dyDescent="0.25">
      <c r="B25" s="32">
        <v>7</v>
      </c>
      <c r="C25" s="16" t="s">
        <v>33</v>
      </c>
      <c r="D25" s="29">
        <f>CEILING(2.8+(2.8*30%),0.05)</f>
        <v>3.6500000000000004</v>
      </c>
      <c r="E25" s="31">
        <v>780</v>
      </c>
      <c r="F25" s="25"/>
      <c r="G25" s="17">
        <f t="shared" si="0"/>
        <v>0</v>
      </c>
      <c r="H25" s="26" t="str">
        <f t="shared" si="1"/>
        <v>Indicare il 'Prezzo unitario offerto'</v>
      </c>
      <c r="I25" s="27"/>
      <c r="J25" s="27"/>
    </row>
    <row r="26" spans="2:10" x14ac:dyDescent="0.25">
      <c r="B26" s="32"/>
      <c r="C26" s="16" t="s">
        <v>34</v>
      </c>
      <c r="D26" s="29">
        <f>CEILING(3.2+(3.2*30%),0.05)</f>
        <v>4.2</v>
      </c>
      <c r="E26" s="31">
        <v>780</v>
      </c>
      <c r="F26" s="25"/>
      <c r="G26" s="17">
        <f t="shared" si="0"/>
        <v>0</v>
      </c>
      <c r="H26" s="26" t="str">
        <f t="shared" si="1"/>
        <v>Indicare il 'Prezzo unitario offerto'</v>
      </c>
      <c r="I26" s="27"/>
      <c r="J26" s="27"/>
    </row>
    <row r="27" spans="2:10" x14ac:dyDescent="0.25">
      <c r="B27" s="32">
        <v>8</v>
      </c>
      <c r="C27" s="16" t="s">
        <v>35</v>
      </c>
      <c r="D27" s="29">
        <f>CEILING(3.2+(3.2*30%),0.05)</f>
        <v>4.2</v>
      </c>
      <c r="E27" s="31">
        <v>780</v>
      </c>
      <c r="F27" s="25"/>
      <c r="G27" s="17">
        <f t="shared" si="0"/>
        <v>0</v>
      </c>
      <c r="H27" s="26" t="str">
        <f t="shared" si="1"/>
        <v>Indicare il 'Prezzo unitario offerto'</v>
      </c>
      <c r="I27" s="27"/>
      <c r="J27" s="27"/>
    </row>
    <row r="28" spans="2:10" x14ac:dyDescent="0.25">
      <c r="B28" s="32"/>
      <c r="C28" s="16" t="s">
        <v>36</v>
      </c>
      <c r="D28" s="29">
        <f>CEILING(3.75+(3.75*30%),0.05)</f>
        <v>4.9000000000000004</v>
      </c>
      <c r="E28" s="31">
        <v>5200</v>
      </c>
      <c r="F28" s="25"/>
      <c r="G28" s="17">
        <f t="shared" si="0"/>
        <v>0</v>
      </c>
      <c r="H28" s="26" t="str">
        <f t="shared" si="1"/>
        <v>Indicare il 'Prezzo unitario offerto'</v>
      </c>
      <c r="I28" s="27"/>
      <c r="J28" s="27"/>
    </row>
    <row r="29" spans="2:10" x14ac:dyDescent="0.25">
      <c r="B29" s="32">
        <v>9</v>
      </c>
      <c r="C29" s="16" t="s">
        <v>12</v>
      </c>
      <c r="D29" s="29">
        <f>CEILING(3.5+(3.5*30%),0.05)</f>
        <v>4.55</v>
      </c>
      <c r="E29" s="31">
        <v>1092</v>
      </c>
      <c r="F29" s="25"/>
      <c r="G29" s="17">
        <f t="shared" si="0"/>
        <v>0</v>
      </c>
      <c r="H29" s="26" t="str">
        <f t="shared" si="1"/>
        <v>Indicare il 'Prezzo unitario offerto'</v>
      </c>
      <c r="I29" s="27"/>
      <c r="J29" s="27"/>
    </row>
    <row r="30" spans="2:10" x14ac:dyDescent="0.25">
      <c r="B30" s="32"/>
      <c r="C30" s="16" t="s">
        <v>13</v>
      </c>
      <c r="D30" s="29">
        <f>CEILING(4.15+(4.15*30%),0.05)</f>
        <v>5.4</v>
      </c>
      <c r="E30" s="31">
        <v>1092</v>
      </c>
      <c r="F30" s="25"/>
      <c r="G30" s="17">
        <f t="shared" si="0"/>
        <v>0</v>
      </c>
      <c r="H30" s="26" t="str">
        <f t="shared" si="1"/>
        <v>Indicare il 'Prezzo unitario offerto'</v>
      </c>
      <c r="I30" s="27"/>
      <c r="J30" s="27"/>
    </row>
    <row r="31" spans="2:10" x14ac:dyDescent="0.25">
      <c r="B31" s="32">
        <v>10</v>
      </c>
      <c r="C31" s="16" t="s">
        <v>14</v>
      </c>
      <c r="D31" s="29">
        <v>5.5</v>
      </c>
      <c r="E31" s="31">
        <v>28</v>
      </c>
      <c r="F31" s="25"/>
      <c r="G31" s="17">
        <f t="shared" si="0"/>
        <v>0</v>
      </c>
      <c r="H31" s="26" t="str">
        <f t="shared" si="1"/>
        <v>Indicare il 'Prezzo unitario offerto'</v>
      </c>
      <c r="I31" s="27"/>
      <c r="J31" s="27"/>
    </row>
    <row r="32" spans="2:10" x14ac:dyDescent="0.25">
      <c r="B32" s="32"/>
      <c r="C32" s="16" t="s">
        <v>15</v>
      </c>
      <c r="D32" s="29">
        <v>6.6</v>
      </c>
      <c r="E32" s="31">
        <v>3516</v>
      </c>
      <c r="F32" s="25"/>
      <c r="G32" s="17">
        <f t="shared" si="0"/>
        <v>0</v>
      </c>
      <c r="H32" s="26" t="str">
        <f t="shared" si="1"/>
        <v>Indicare il 'Prezzo unitario offerto'</v>
      </c>
      <c r="I32" s="27"/>
      <c r="J32" s="27"/>
    </row>
    <row r="33" spans="2:10" x14ac:dyDescent="0.25">
      <c r="B33" s="33">
        <v>11</v>
      </c>
      <c r="C33" s="16" t="s">
        <v>16</v>
      </c>
      <c r="D33" s="29">
        <v>3.2</v>
      </c>
      <c r="E33" s="31">
        <v>20340</v>
      </c>
      <c r="F33" s="25"/>
      <c r="G33" s="17">
        <f t="shared" si="0"/>
        <v>0</v>
      </c>
      <c r="H33" s="26" t="str">
        <f t="shared" si="1"/>
        <v>Indicare il 'Prezzo unitario offerto'</v>
      </c>
      <c r="I33" s="27"/>
      <c r="J33" s="27"/>
    </row>
    <row r="34" spans="2:10" x14ac:dyDescent="0.25">
      <c r="B34" s="33">
        <v>12</v>
      </c>
      <c r="C34" s="16" t="s">
        <v>17</v>
      </c>
      <c r="D34" s="29">
        <v>3.8</v>
      </c>
      <c r="E34" s="31">
        <v>7216</v>
      </c>
      <c r="F34" s="25"/>
      <c r="G34" s="17">
        <f t="shared" si="0"/>
        <v>0</v>
      </c>
      <c r="H34" s="26" t="str">
        <f t="shared" si="1"/>
        <v>Indicare il 'Prezzo unitario offerto'</v>
      </c>
      <c r="I34" s="27"/>
      <c r="J34" s="27"/>
    </row>
    <row r="35" spans="2:10" x14ac:dyDescent="0.25">
      <c r="B35" s="33">
        <v>13</v>
      </c>
      <c r="C35" s="16" t="s">
        <v>18</v>
      </c>
      <c r="D35" s="29">
        <v>2</v>
      </c>
      <c r="E35" s="31">
        <v>49060</v>
      </c>
      <c r="F35" s="25"/>
      <c r="G35" s="17">
        <f t="shared" si="0"/>
        <v>0</v>
      </c>
      <c r="H35" s="26" t="str">
        <f t="shared" si="1"/>
        <v>Indicare il 'Prezzo unitario offerto'</v>
      </c>
      <c r="I35" s="27"/>
      <c r="J35" s="27"/>
    </row>
    <row r="36" spans="2:10" x14ac:dyDescent="0.25">
      <c r="B36" s="33">
        <v>14</v>
      </c>
      <c r="C36" s="16" t="s">
        <v>19</v>
      </c>
      <c r="D36" s="29">
        <v>2.1</v>
      </c>
      <c r="E36" s="31">
        <v>4280</v>
      </c>
      <c r="F36" s="25"/>
      <c r="G36" s="17">
        <f t="shared" si="0"/>
        <v>0</v>
      </c>
      <c r="H36" s="26" t="str">
        <f t="shared" si="1"/>
        <v>Indicare il 'Prezzo unitario offerto'</v>
      </c>
      <c r="I36" s="27"/>
      <c r="J36" s="27"/>
    </row>
    <row r="37" spans="2:10" x14ac:dyDescent="0.25">
      <c r="B37" s="33">
        <v>15</v>
      </c>
      <c r="C37" s="16" t="s">
        <v>20</v>
      </c>
      <c r="D37" s="29">
        <v>0.35</v>
      </c>
      <c r="E37" s="31">
        <v>106676</v>
      </c>
      <c r="F37" s="25"/>
      <c r="G37" s="17">
        <f t="shared" si="0"/>
        <v>0</v>
      </c>
      <c r="H37" s="26" t="str">
        <f t="shared" si="1"/>
        <v>Indicare il 'Prezzo unitario offerto'</v>
      </c>
      <c r="I37" s="27"/>
      <c r="J37" s="27"/>
    </row>
    <row r="38" spans="2:10" x14ac:dyDescent="0.25">
      <c r="B38" s="33">
        <v>16</v>
      </c>
      <c r="C38" s="16" t="s">
        <v>21</v>
      </c>
      <c r="D38" s="29">
        <v>0.5</v>
      </c>
      <c r="E38" s="31">
        <v>34400</v>
      </c>
      <c r="F38" s="25"/>
      <c r="G38" s="17">
        <f t="shared" si="0"/>
        <v>0</v>
      </c>
      <c r="H38" s="26" t="str">
        <f t="shared" si="1"/>
        <v>Indicare il 'Prezzo unitario offerto'</v>
      </c>
      <c r="I38" s="27"/>
      <c r="J38" s="27"/>
    </row>
    <row r="39" spans="2:10" x14ac:dyDescent="0.25">
      <c r="B39" s="33">
        <v>17</v>
      </c>
      <c r="C39" s="16" t="s">
        <v>22</v>
      </c>
      <c r="D39" s="29">
        <v>3.5</v>
      </c>
      <c r="E39" s="31">
        <v>2628</v>
      </c>
      <c r="F39" s="25"/>
      <c r="G39" s="17">
        <f t="shared" si="0"/>
        <v>0</v>
      </c>
      <c r="H39" s="26" t="str">
        <f t="shared" si="1"/>
        <v>Indicare il 'Prezzo unitario offerto'</v>
      </c>
      <c r="I39" s="27"/>
      <c r="J39" s="27"/>
    </row>
    <row r="40" spans="2:10" x14ac:dyDescent="0.25">
      <c r="B40" s="33">
        <v>18</v>
      </c>
      <c r="C40" s="16" t="s">
        <v>23</v>
      </c>
      <c r="D40" s="29">
        <v>30</v>
      </c>
      <c r="E40" s="31">
        <v>11768</v>
      </c>
      <c r="F40" s="25"/>
      <c r="G40" s="17">
        <f t="shared" si="0"/>
        <v>0</v>
      </c>
      <c r="H40" s="26" t="str">
        <f t="shared" si="1"/>
        <v>Indicare il 'Prezzo unitario offerto'</v>
      </c>
      <c r="I40" s="27"/>
      <c r="J40" s="27"/>
    </row>
    <row r="41" spans="2:10" x14ac:dyDescent="0.25">
      <c r="B41" s="33">
        <v>19</v>
      </c>
      <c r="C41" s="16" t="s">
        <v>24</v>
      </c>
      <c r="D41" s="29">
        <v>12</v>
      </c>
      <c r="E41" s="31">
        <v>832</v>
      </c>
      <c r="F41" s="25"/>
      <c r="G41" s="17">
        <f t="shared" si="0"/>
        <v>0</v>
      </c>
      <c r="H41" s="26" t="str">
        <f t="shared" si="1"/>
        <v>Indicare il 'Prezzo unitario offerto'</v>
      </c>
      <c r="I41" s="27"/>
      <c r="J41" s="27"/>
    </row>
    <row r="42" spans="2:10" x14ac:dyDescent="0.25">
      <c r="B42" s="33">
        <v>20</v>
      </c>
      <c r="C42" s="16" t="s">
        <v>25</v>
      </c>
      <c r="D42" s="29">
        <v>2.5</v>
      </c>
      <c r="E42" s="31">
        <v>50208</v>
      </c>
      <c r="F42" s="25"/>
      <c r="G42" s="17">
        <f t="shared" si="0"/>
        <v>0</v>
      </c>
      <c r="H42" s="26" t="str">
        <f t="shared" si="1"/>
        <v>Indicare il 'Prezzo unitario offerto'</v>
      </c>
      <c r="I42" s="27"/>
      <c r="J42" s="27"/>
    </row>
    <row r="43" spans="2:10" x14ac:dyDescent="0.25">
      <c r="B43" s="33">
        <v>21</v>
      </c>
      <c r="C43" s="16" t="s">
        <v>26</v>
      </c>
      <c r="D43" s="29">
        <v>35</v>
      </c>
      <c r="E43" s="31">
        <v>5200</v>
      </c>
      <c r="F43" s="25"/>
      <c r="G43" s="17">
        <f t="shared" si="0"/>
        <v>0</v>
      </c>
      <c r="H43" s="26" t="str">
        <f t="shared" si="1"/>
        <v>Indicare il 'Prezzo unitario offerto'</v>
      </c>
      <c r="I43" s="27"/>
      <c r="J43" s="27"/>
    </row>
    <row r="44" spans="2:10" x14ac:dyDescent="0.25">
      <c r="B44" s="33">
        <v>22</v>
      </c>
      <c r="C44" s="16" t="s">
        <v>27</v>
      </c>
      <c r="D44" s="29">
        <v>2</v>
      </c>
      <c r="E44" s="31">
        <v>5200</v>
      </c>
      <c r="F44" s="25"/>
      <c r="G44" s="17">
        <f t="shared" si="0"/>
        <v>0</v>
      </c>
      <c r="H44" s="26" t="str">
        <f t="shared" si="1"/>
        <v>Indicare il 'Prezzo unitario offerto'</v>
      </c>
      <c r="I44" s="27"/>
      <c r="J44" s="27"/>
    </row>
    <row r="45" spans="2:10" x14ac:dyDescent="0.25">
      <c r="B45" s="33">
        <v>23</v>
      </c>
      <c r="C45" s="16" t="s">
        <v>28</v>
      </c>
      <c r="D45" s="29">
        <v>0.4</v>
      </c>
      <c r="E45" s="31">
        <v>98984</v>
      </c>
      <c r="F45" s="25"/>
      <c r="G45" s="17">
        <f t="shared" si="0"/>
        <v>0</v>
      </c>
      <c r="H45" s="26" t="str">
        <f t="shared" si="1"/>
        <v>Indicare il 'Prezzo unitario offerto'</v>
      </c>
      <c r="I45" s="27"/>
      <c r="J45" s="27"/>
    </row>
    <row r="46" spans="2:10" x14ac:dyDescent="0.25">
      <c r="B46" s="33">
        <v>24</v>
      </c>
      <c r="C46" s="16" t="s">
        <v>29</v>
      </c>
      <c r="D46" s="29">
        <v>1.5</v>
      </c>
      <c r="E46" s="31">
        <v>520</v>
      </c>
      <c r="F46" s="25"/>
      <c r="G46" s="17">
        <f t="shared" si="0"/>
        <v>0</v>
      </c>
      <c r="H46" s="26" t="str">
        <f t="shared" si="1"/>
        <v>Indicare il 'Prezzo unitario offerto'</v>
      </c>
      <c r="I46" s="27"/>
      <c r="J46" s="27"/>
    </row>
    <row r="47" spans="2:10" x14ac:dyDescent="0.25">
      <c r="B47" s="33">
        <v>25</v>
      </c>
      <c r="C47" s="16" t="s">
        <v>30</v>
      </c>
      <c r="D47" s="29">
        <v>2.8</v>
      </c>
      <c r="E47" s="31">
        <v>6144</v>
      </c>
      <c r="F47" s="25"/>
      <c r="G47" s="17">
        <f t="shared" si="0"/>
        <v>0</v>
      </c>
      <c r="H47" s="26" t="str">
        <f t="shared" si="1"/>
        <v>Indicare il 'Prezzo unitario offerto'</v>
      </c>
      <c r="I47" s="27"/>
      <c r="J47" s="27"/>
    </row>
    <row r="48" spans="2:10" x14ac:dyDescent="0.25">
      <c r="B48" s="33">
        <v>26</v>
      </c>
      <c r="C48" s="16" t="s">
        <v>31</v>
      </c>
      <c r="D48" s="29">
        <v>3.6</v>
      </c>
      <c r="E48" s="31">
        <v>3324</v>
      </c>
      <c r="F48" s="25"/>
      <c r="G48" s="17">
        <f t="shared" si="0"/>
        <v>0</v>
      </c>
      <c r="H48" s="26" t="str">
        <f t="shared" si="1"/>
        <v>Indicare il 'Prezzo unitario offerto'</v>
      </c>
      <c r="I48" s="27"/>
      <c r="J48" s="27"/>
    </row>
    <row r="49" spans="2:10" x14ac:dyDescent="0.25">
      <c r="B49" s="33">
        <v>27</v>
      </c>
      <c r="C49" s="16" t="s">
        <v>32</v>
      </c>
      <c r="D49" s="29">
        <v>1.5</v>
      </c>
      <c r="E49" s="31">
        <v>1820</v>
      </c>
      <c r="F49" s="25"/>
      <c r="G49" s="17">
        <f t="shared" si="0"/>
        <v>0</v>
      </c>
      <c r="H49" s="26" t="str">
        <f t="shared" si="1"/>
        <v>Indicare il 'Prezzo unitario offerto'</v>
      </c>
      <c r="I49" s="27"/>
      <c r="J49" s="27"/>
    </row>
    <row r="50" spans="2:10" x14ac:dyDescent="0.25">
      <c r="H50" s="26"/>
      <c r="I50" s="27"/>
      <c r="J50" s="27"/>
    </row>
    <row r="51" spans="2:10" ht="87" customHeight="1" x14ac:dyDescent="0.25">
      <c r="E51" s="34" t="s">
        <v>41</v>
      </c>
      <c r="F51" s="34"/>
      <c r="G51" s="28">
        <f>ROUND(SUM(G13:G49),2)</f>
        <v>0</v>
      </c>
    </row>
    <row r="52" spans="2:10" x14ac:dyDescent="0.25">
      <c r="E52" s="19"/>
    </row>
    <row r="53" spans="2:10" ht="41.25" customHeight="1" x14ac:dyDescent="0.25">
      <c r="E53" s="30" t="str">
        <f>+IF(G51&gt;D9,"Attenzione! Prezzo totale offerto superiore alla base di gara","")</f>
        <v/>
      </c>
      <c r="F53" s="30"/>
      <c r="G53" s="30"/>
    </row>
    <row r="54" spans="2:10" ht="18" customHeight="1" x14ac:dyDescent="0.25"/>
    <row r="55" spans="2:10" x14ac:dyDescent="0.25">
      <c r="F55" s="18"/>
      <c r="G55" s="21"/>
    </row>
    <row r="57" spans="2:10" x14ac:dyDescent="0.25">
      <c r="F57" s="20"/>
    </row>
    <row r="62" spans="2:10" x14ac:dyDescent="0.25">
      <c r="F62" s="21"/>
    </row>
    <row r="63" spans="2:10" x14ac:dyDescent="0.25">
      <c r="F63" s="21"/>
    </row>
    <row r="64" spans="2:10" x14ac:dyDescent="0.25">
      <c r="F64" s="22"/>
    </row>
  </sheetData>
  <sheetProtection algorithmName="SHA-512" hashValue="UqVEak80g/W9JG/N+SYTI81PD9ETYGQs75rMBiplTD4G/4gTeU5yGGqm3HHkZMQZiJtmaJZY5gH4QhBb2tsNLw==" saltValue="B6/FBrOlS2QnLUdoPzNACw==" spinCount="100000" sheet="1" objects="1" scenarios="1"/>
  <mergeCells count="57">
    <mergeCell ref="H47:J47"/>
    <mergeCell ref="H48:J48"/>
    <mergeCell ref="H49:J49"/>
    <mergeCell ref="H50:J50"/>
    <mergeCell ref="E53:G53"/>
    <mergeCell ref="H42:J42"/>
    <mergeCell ref="H43:J43"/>
    <mergeCell ref="H44:J44"/>
    <mergeCell ref="H45:J45"/>
    <mergeCell ref="H46:J46"/>
    <mergeCell ref="H37:J37"/>
    <mergeCell ref="H38:J38"/>
    <mergeCell ref="H39:J39"/>
    <mergeCell ref="H40:J40"/>
    <mergeCell ref="H41:J41"/>
    <mergeCell ref="H32:J32"/>
    <mergeCell ref="H33:J33"/>
    <mergeCell ref="H34:J34"/>
    <mergeCell ref="H35:J35"/>
    <mergeCell ref="H36:J36"/>
    <mergeCell ref="H27:J27"/>
    <mergeCell ref="H28:J28"/>
    <mergeCell ref="H29:J29"/>
    <mergeCell ref="H30:J30"/>
    <mergeCell ref="H31:J31"/>
    <mergeCell ref="D9:E9"/>
    <mergeCell ref="D10:E10"/>
    <mergeCell ref="H13:J13"/>
    <mergeCell ref="E51:F51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B4:E4"/>
    <mergeCell ref="B6:D6"/>
    <mergeCell ref="B7:D7"/>
    <mergeCell ref="E7:G7"/>
    <mergeCell ref="B27:B28"/>
    <mergeCell ref="B29:B30"/>
    <mergeCell ref="B31:B32"/>
    <mergeCell ref="B12:C12"/>
    <mergeCell ref="B13:B14"/>
    <mergeCell ref="B15:B16"/>
    <mergeCell ref="B17:B18"/>
    <mergeCell ref="B19:B20"/>
    <mergeCell ref="B21:B22"/>
    <mergeCell ref="B23:B24"/>
    <mergeCell ref="B25:B26"/>
    <mergeCell ref="H26:J26"/>
  </mergeCells>
  <dataValidations count="1">
    <dataValidation type="custom" allowBlank="1" showInputMessage="1" showErrorMessage="1" errorTitle="Errore!" error="Non è ammessa l'indicazione di un importo:_x000a_- negativo_x000a_- pari a Zero_x000a_- superiore alla base d'asta_x000a_- con un numero di cifre decimali maggiori di 2_x000a_" sqref="F13:F49">
      <formula1>AND(F13&gt;0,F13&lt;=D13,LEN(TEXT(F13-INT(F13),"0,00#"))&lt;5)</formula1>
    </dataValidation>
  </dataValidations>
  <pageMargins left="0.7" right="0.7" top="0.75" bottom="0.75" header="0.3" footer="0.3"/>
  <pageSetup paperSize="9" scale="3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2017-11-20T15:29:24Z</dcterms:modified>
</cp:coreProperties>
</file>