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15" tabRatio="602" activeTab="0"/>
  </bookViews>
  <sheets>
    <sheet name="Modulo offerta economica" sheetId="1" r:id="rId1"/>
  </sheets>
  <definedNames>
    <definedName name="_xlnm.Print_Area" localSheetId="0">'Modulo offerta economica'!$A$1:$M$45</definedName>
  </definedNames>
  <calcPr fullCalcOnLoad="1"/>
</workbook>
</file>

<file path=xl/sharedStrings.xml><?xml version="1.0" encoding="utf-8"?>
<sst xmlns="http://schemas.openxmlformats.org/spreadsheetml/2006/main" count="130" uniqueCount="55">
  <si>
    <t>* Compilare i campi evidenziati in celeste</t>
  </si>
  <si>
    <t>Valore da ribadire a video</t>
  </si>
  <si>
    <t>↑</t>
  </si>
  <si>
    <t>Articolo</t>
  </si>
  <si>
    <t>PREZZO TOTALE OFFERTO</t>
  </si>
  <si>
    <t>Quantità richieste per il singolo kit
[A]</t>
  </si>
  <si>
    <t>Composizione KIT</t>
  </si>
  <si>
    <t>Costi relativi alla sicurezza di cui all’art. 95, comma 10, del Codice (fino alla seconda cifra decimale)</t>
  </si>
  <si>
    <t>Prezzo posto a base di gara</t>
  </si>
  <si>
    <t>Allegato B - MODULO OFFERTA ECONOMICA</t>
  </si>
  <si>
    <t>Base per accogliere asta per slalom in gomma pesante con foro sferico.</t>
  </si>
  <si>
    <t xml:space="preserve">Aste per slalom H cm 120/140                                                   </t>
  </si>
  <si>
    <t>Set da 24 delimitatori circolari forati.</t>
  </si>
  <si>
    <t>Ostacolo over  larghezza cm 70 - Ø cm 4,8
H cm da 15 a 25 cm</t>
  </si>
  <si>
    <t>Junior Jav super soft lunghezza cm 75, Ø cm 5 - gr 54</t>
  </si>
  <si>
    <t>Vortex Ø cm 8,5, lunghezza cm 32 - gr 150</t>
  </si>
  <si>
    <t xml:space="preserve">Delimitatore di frequenza lunghezza mt 5. </t>
  </si>
  <si>
    <t>Materassino in polietilene alta densità cm 180 X 60 X 1,5 pieghevole</t>
  </si>
  <si>
    <t>Tappeto a croce pighevole con quadrati di circa 40/50 cm - con numerazione da 0 a 4 come da foto</t>
  </si>
  <si>
    <t>Funicelle con manici - Lunghezza cm 260  (oppure fino a cm 300)</t>
  </si>
  <si>
    <t xml:space="preserve">Palla Vibrata Ø cm 19 - Kg 0,500 </t>
  </si>
  <si>
    <t xml:space="preserve">Palla Medicinale Ø cm 34 - Kg 1 </t>
  </si>
  <si>
    <t>Palloni mini volley in gomma sintetica ad elevato grip Ø cm 20,5 - gr 200, dotati di valvola in gomma vulcanizzata sostituibile.</t>
  </si>
  <si>
    <t>Palloni mini basket in gomma sintetica ad elevato grip Ø cm 22 - gr 470, dotati di valvola in gomma vulcanizzata sostituibile.</t>
  </si>
  <si>
    <t>Palloni mini calcio in gomma sintetica  ad elevato grip Ø cm 19,5 - gr 360, dotati di valvola in gomma vulcanizzata sostituibile.</t>
  </si>
  <si>
    <t>Palloni mini handball in gomma soffice ad elevato grip Ø cm 15 - gr 150, dotati di valvola in gomma vulcanizzata sostituibile.</t>
  </si>
  <si>
    <t>Palline da tennis depressurizzate per principianti. circa il 50% più lente di una palla da tennis di serie, con una compressione inferiore e un rimbalzo più lento per rendere la palla più facile da colpire</t>
  </si>
  <si>
    <t xml:space="preserve">Racchette regolamentari badminton leggere e resistenti. Adatte ai principianti per la struttura solida e l'ampio piatto corde che limita gli errori di centratura.                                                                                                                   Dimensioni: 63,5x20cm, gr 98.         </t>
  </si>
  <si>
    <t xml:space="preserve">Volani regolamentari badminton in plastica adatti ai principianti. 
</t>
  </si>
  <si>
    <t>Rete multi sport regolabile in 3 posizioni.                                               La struttura portante deve essere fatta con materiale adatto a sostenere la struttura stessa</t>
  </si>
  <si>
    <t xml:space="preserve">Set pettorine traforate di  4 colori </t>
  </si>
  <si>
    <t xml:space="preserve">1 Borsone con ruote con stampa a colori dei loghi: Sport di Classe - MIUR - CONI </t>
  </si>
  <si>
    <t xml:space="preserve">Aste per slalom H cm 120/140.                                              </t>
  </si>
  <si>
    <t xml:space="preserve">Coni forati  H da cm 40 ad un max di cm 46, con 12 fori. I fori devono essere idonei all'inserimento di aste, ed una fessura in alto per l'inserimento di cerchio piatto o asta.                                              </t>
  </si>
  <si>
    <t>Asse Equilibrio - moduli ad incastro. 
Lunghezza totale dell'intero asse: 3,50 m - max 4 m.</t>
  </si>
  <si>
    <t>Ostacolo over  larghezza cm 70 - Ø cm 4,8.
H cm da 15 a 25 cm.</t>
  </si>
  <si>
    <t>Junior Jav super soft lunghezza cm 75, Ø cm 5 - gr 54.</t>
  </si>
  <si>
    <t>Vortex Ø cm 8,5, lunghezza cm 32 - gr 150.</t>
  </si>
  <si>
    <t>Materassino in polietilene alta densità cm 180 X 60 X 1,5 pieghevole.</t>
  </si>
  <si>
    <t>Funicelle colorate senza manici - lunghezza cm 300.</t>
  </si>
  <si>
    <t>Funicelle con manici - Lunghezza cm 260  (oppure fino a cm 300).</t>
  </si>
  <si>
    <t xml:space="preserve">Cerchi piatti Ø cm 60 in nylon flessibile ed indeformabile. </t>
  </si>
  <si>
    <t>Anelli circolari Ø cm 18 - esterno / Ø cm 11 – interno, Spessore cm3 - gr 180.</t>
  </si>
  <si>
    <t>Palla Vibrata Ø cm 19 - Kg 0,500.</t>
  </si>
  <si>
    <t>Palla Medicinale Ø cm 34 - Kg 1.</t>
  </si>
  <si>
    <t>Palline da tennis depressurizzate per principianti. circa il 50% più lente di una palla da tennis di serie, con una compressione inferiore e un rimbalzo più lento per rendere la palla più facile da colpire.</t>
  </si>
  <si>
    <t>Rete multi sport regolabile in 3 posizioni. La struttura portante deve essere fatta con materiale adatto a sostenere la struttura stessa.</t>
  </si>
  <si>
    <t>Set pettorine traforate di  4 colori.</t>
  </si>
  <si>
    <t>1 Borsone con ruote con stampa a colori dei loghi: Sport di Classe - MIUR - CONI.</t>
  </si>
  <si>
    <t>Tappeto a croce pieghevole con quadrati di circa 40/50 cm - con numerazione da 0 a 4 come da foto.</t>
  </si>
  <si>
    <t xml:space="preserve">Procedura aperta in modalità telematica per l’affidamento della fornitura e consegna, in regime di accordo quadro, di 700 kit contenenti attrezzature sportive da destinare alle scuole primarie aderenti al progetto “Sport di classe”. 
CIG 7715274D81 - R.A. 051/18/PN </t>
  </si>
  <si>
    <t>Prezzo unitario a base di gara
[B]</t>
  </si>
  <si>
    <t>Prezzo unitario offerto
[C]</t>
  </si>
  <si>
    <t>Prezzo Singolo KIT</t>
  </si>
  <si>
    <t>Totale
[A X C]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</si>
</sst>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0" fillId="34" borderId="11" xfId="0" applyNumberFormat="1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vertical="center" wrapText="1"/>
      <protection/>
    </xf>
    <xf numFmtId="173" fontId="51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173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84" fontId="14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left" vertical="center"/>
      <protection hidden="1"/>
    </xf>
    <xf numFmtId="0" fontId="11" fillId="37" borderId="14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left" vertical="center" wrapText="1"/>
    </xf>
    <xf numFmtId="0" fontId="11" fillId="37" borderId="13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8" fillId="38" borderId="14" xfId="0" applyFont="1" applyFill="1" applyBorder="1" applyAlignment="1" applyProtection="1">
      <alignment horizontal="left" vertical="center" wrapText="1"/>
      <protection/>
    </xf>
    <xf numFmtId="0" fontId="8" fillId="38" borderId="12" xfId="0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10" fillId="36" borderId="14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52" fillId="34" borderId="0" xfId="0" applyFont="1" applyFill="1" applyBorder="1" applyAlignment="1" applyProtection="1">
      <alignment horizontal="left" vertical="center" wrapText="1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173" fontId="0" fillId="34" borderId="0" xfId="0" applyNumberFormat="1" applyFont="1" applyFill="1" applyAlignment="1" applyProtection="1">
      <alignment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right" vertical="center" wrapText="1"/>
      <protection/>
    </xf>
    <xf numFmtId="173" fontId="11" fillId="37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3</xdr:row>
      <xdr:rowOff>228600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45"/>
  <sheetViews>
    <sheetView tabSelected="1" zoomScale="90" zoomScaleNormal="90" zoomScaleSheetLayoutView="85" zoomScalePageLayoutView="0" workbookViewId="0" topLeftCell="A1">
      <selection activeCell="K13" sqref="K1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2.57421875" style="3" customWidth="1"/>
    <col min="4" max="4" width="20.421875" style="3" customWidth="1"/>
    <col min="5" max="5" width="9.140625" style="3" customWidth="1"/>
    <col min="6" max="6" width="11.421875" style="3" customWidth="1"/>
    <col min="7" max="7" width="5.8515625" style="4" customWidth="1"/>
    <col min="8" max="8" width="14.140625" style="4" customWidth="1"/>
    <col min="9" max="9" width="21.8515625" style="3" customWidth="1"/>
    <col min="10" max="10" width="21.8515625" style="18" customWidth="1"/>
    <col min="11" max="11" width="21.8515625" style="3" customWidth="1"/>
    <col min="12" max="12" width="20.00390625" style="3" customWidth="1"/>
    <col min="13" max="13" width="23.00390625" style="3" customWidth="1"/>
    <col min="14" max="16384" width="9.140625" style="3" customWidth="1"/>
  </cols>
  <sheetData>
    <row r="1" ht="12.75"/>
    <row r="2" spans="1:10" s="2" customFormat="1" ht="23.25" customHeight="1" thickBot="1">
      <c r="A2" s="1"/>
      <c r="D2" s="30" t="s">
        <v>9</v>
      </c>
      <c r="E2" s="30"/>
      <c r="F2" s="30"/>
      <c r="G2" s="30"/>
      <c r="H2" s="30"/>
      <c r="I2" s="1"/>
      <c r="J2" s="17"/>
    </row>
    <row r="3" ht="10.5" customHeight="1" thickTop="1"/>
    <row r="4" spans="2:10" ht="74.25" customHeight="1">
      <c r="B4" s="36" t="s">
        <v>50</v>
      </c>
      <c r="C4" s="37"/>
      <c r="D4" s="37"/>
      <c r="E4" s="37"/>
      <c r="F4" s="37"/>
      <c r="G4" s="37"/>
      <c r="H4" s="37"/>
      <c r="I4" s="37"/>
      <c r="J4" s="38"/>
    </row>
    <row r="5" spans="2:10" s="5" customFormat="1" ht="28.5" customHeight="1">
      <c r="B5" s="51" t="s">
        <v>0</v>
      </c>
      <c r="C5" s="51"/>
      <c r="D5" s="51"/>
      <c r="E5" s="51"/>
      <c r="F5" s="51"/>
      <c r="G5" s="6"/>
      <c r="H5" s="6"/>
      <c r="I5" s="7"/>
      <c r="J5" s="19"/>
    </row>
    <row r="6" spans="2:11" s="8" customFormat="1" ht="27" customHeight="1">
      <c r="B6" s="42"/>
      <c r="C6" s="43"/>
      <c r="D6" s="43"/>
      <c r="E6" s="43"/>
      <c r="F6" s="43"/>
      <c r="G6" s="43"/>
      <c r="H6" s="44"/>
      <c r="I6" s="55" t="str">
        <f>+IF(B6="","Indicare la 'Ragione sociale per esteso'",IF(B6="Ragione sociale Impresa/RTI/Consorzio","Indicare la 'Ragione sociale per esteso'",""))</f>
        <v>Indicare la 'Ragione sociale per esteso'</v>
      </c>
      <c r="J6" s="56"/>
      <c r="K6" s="56"/>
    </row>
    <row r="7" spans="2:10" s="8" customFormat="1" ht="15.75">
      <c r="B7" s="10"/>
      <c r="C7" s="10"/>
      <c r="D7" s="10"/>
      <c r="E7" s="10"/>
      <c r="F7" s="10"/>
      <c r="G7" s="9"/>
      <c r="H7" s="9"/>
      <c r="I7" s="9"/>
      <c r="J7" s="20"/>
    </row>
    <row r="8" spans="2:10" s="8" customFormat="1" ht="30.75" customHeight="1">
      <c r="B8" s="28" t="s">
        <v>8</v>
      </c>
      <c r="C8" s="29"/>
      <c r="D8" s="52">
        <v>569590</v>
      </c>
      <c r="E8" s="53"/>
      <c r="F8" s="53"/>
      <c r="G8" s="54"/>
      <c r="H8" s="16"/>
      <c r="I8" s="9"/>
      <c r="J8" s="20"/>
    </row>
    <row r="9" spans="2:10" s="8" customFormat="1" ht="15.75">
      <c r="B9" s="26"/>
      <c r="C9" s="26"/>
      <c r="D9" s="26"/>
      <c r="E9" s="16"/>
      <c r="F9" s="16"/>
      <c r="G9" s="16"/>
      <c r="H9" s="16"/>
      <c r="I9" s="9"/>
      <c r="J9" s="20"/>
    </row>
    <row r="10" spans="2:10" s="8" customFormat="1" ht="42" customHeight="1" hidden="1">
      <c r="B10" s="39" t="s">
        <v>7</v>
      </c>
      <c r="C10" s="40"/>
      <c r="D10" s="27"/>
      <c r="E10" s="45" t="str">
        <f>+IF(D10="","Indicare i costi relativi alla sicurezza'","")</f>
        <v>Indicare i costi relativi alla sicurezza'</v>
      </c>
      <c r="F10" s="46"/>
      <c r="G10" s="16"/>
      <c r="H10" s="16"/>
      <c r="I10" s="9"/>
      <c r="J10" s="20"/>
    </row>
    <row r="11" spans="2:10" s="8" customFormat="1" ht="9" customHeight="1">
      <c r="B11" s="10"/>
      <c r="C11" s="10"/>
      <c r="D11" s="10"/>
      <c r="E11" s="10"/>
      <c r="F11" s="10"/>
      <c r="G11" s="9"/>
      <c r="H11" s="9"/>
      <c r="I11" s="9"/>
      <c r="J11" s="20"/>
    </row>
    <row r="12" spans="2:11" s="11" customFormat="1" ht="69" customHeight="1">
      <c r="B12" s="48" t="s">
        <v>3</v>
      </c>
      <c r="C12" s="49"/>
      <c r="D12" s="49"/>
      <c r="E12" s="49"/>
      <c r="F12" s="49"/>
      <c r="G12" s="50"/>
      <c r="H12" s="25" t="s">
        <v>5</v>
      </c>
      <c r="I12" s="21" t="s">
        <v>51</v>
      </c>
      <c r="J12" s="21" t="s">
        <v>52</v>
      </c>
      <c r="K12" s="13" t="s">
        <v>54</v>
      </c>
    </row>
    <row r="13" spans="2:7" s="11" customFormat="1" ht="40.5" customHeight="1">
      <c r="B13" s="31" t="s">
        <v>6</v>
      </c>
      <c r="C13" s="32"/>
      <c r="D13" s="32"/>
      <c r="E13" s="32"/>
      <c r="F13" s="32"/>
      <c r="G13" s="33"/>
    </row>
    <row r="14" spans="2:14" s="11" customFormat="1" ht="49.5" customHeight="1">
      <c r="B14" s="14">
        <v>1</v>
      </c>
      <c r="C14" s="39" t="s">
        <v>34</v>
      </c>
      <c r="D14" s="40"/>
      <c r="E14" s="40"/>
      <c r="F14" s="40"/>
      <c r="G14" s="41"/>
      <c r="H14" s="24">
        <v>1</v>
      </c>
      <c r="I14" s="23">
        <v>52.53</v>
      </c>
      <c r="J14" s="22"/>
      <c r="K14" s="15">
        <f>+ROUND(J14*H14,2)</f>
        <v>0</v>
      </c>
      <c r="L14" s="34" t="str">
        <f aca="true" t="shared" si="0" ref="L14:L40">+IF(J14="","Indicare il prezzo unitario","")</f>
        <v>Indicare il prezzo unitario</v>
      </c>
      <c r="M14" s="47"/>
      <c r="N14" s="57"/>
    </row>
    <row r="15" spans="2:14" s="11" customFormat="1" ht="49.5" customHeight="1">
      <c r="B15" s="14">
        <v>2</v>
      </c>
      <c r="C15" s="39" t="s">
        <v>33</v>
      </c>
      <c r="D15" s="40"/>
      <c r="E15" s="40"/>
      <c r="F15" s="40"/>
      <c r="G15" s="41"/>
      <c r="H15" s="24">
        <v>8</v>
      </c>
      <c r="I15" s="23">
        <v>7.48</v>
      </c>
      <c r="J15" s="22"/>
      <c r="K15" s="15">
        <f aca="true" t="shared" si="1" ref="K15:K40">+ROUND(J15*H15,2)</f>
        <v>0</v>
      </c>
      <c r="L15" s="34" t="str">
        <f t="shared" si="0"/>
        <v>Indicare il prezzo unitario</v>
      </c>
      <c r="M15" s="47"/>
      <c r="N15" s="57"/>
    </row>
    <row r="16" spans="2:14" s="11" customFormat="1" ht="49.5" customHeight="1">
      <c r="B16" s="14">
        <v>3</v>
      </c>
      <c r="C16" s="39" t="s">
        <v>10</v>
      </c>
      <c r="D16" s="40" t="s">
        <v>10</v>
      </c>
      <c r="E16" s="40" t="s">
        <v>10</v>
      </c>
      <c r="F16" s="40" t="s">
        <v>10</v>
      </c>
      <c r="G16" s="41" t="s">
        <v>10</v>
      </c>
      <c r="H16" s="24">
        <v>8</v>
      </c>
      <c r="I16" s="23">
        <v>3.48</v>
      </c>
      <c r="J16" s="22"/>
      <c r="K16" s="15">
        <f t="shared" si="1"/>
        <v>0</v>
      </c>
      <c r="L16" s="34" t="str">
        <f t="shared" si="0"/>
        <v>Indicare il prezzo unitario</v>
      </c>
      <c r="M16" s="35"/>
      <c r="N16" s="57"/>
    </row>
    <row r="17" spans="2:14" s="11" customFormat="1" ht="49.5" customHeight="1">
      <c r="B17" s="14">
        <v>4</v>
      </c>
      <c r="C17" s="39" t="s">
        <v>32</v>
      </c>
      <c r="D17" s="40" t="s">
        <v>11</v>
      </c>
      <c r="E17" s="40" t="s">
        <v>11</v>
      </c>
      <c r="F17" s="40" t="s">
        <v>11</v>
      </c>
      <c r="G17" s="41" t="s">
        <v>11</v>
      </c>
      <c r="H17" s="24">
        <v>14</v>
      </c>
      <c r="I17" s="23">
        <v>1.83</v>
      </c>
      <c r="J17" s="22"/>
      <c r="K17" s="15">
        <f t="shared" si="1"/>
        <v>0</v>
      </c>
      <c r="L17" s="34" t="str">
        <f t="shared" si="0"/>
        <v>Indicare il prezzo unitario</v>
      </c>
      <c r="M17" s="35"/>
      <c r="N17" s="57"/>
    </row>
    <row r="18" spans="2:14" s="11" customFormat="1" ht="49.5" customHeight="1">
      <c r="B18" s="14">
        <v>5</v>
      </c>
      <c r="C18" s="39" t="s">
        <v>12</v>
      </c>
      <c r="D18" s="40" t="s">
        <v>12</v>
      </c>
      <c r="E18" s="40" t="s">
        <v>12</v>
      </c>
      <c r="F18" s="40" t="s">
        <v>12</v>
      </c>
      <c r="G18" s="41" t="s">
        <v>12</v>
      </c>
      <c r="H18" s="24">
        <v>1</v>
      </c>
      <c r="I18" s="23">
        <v>8.78</v>
      </c>
      <c r="J18" s="22"/>
      <c r="K18" s="15">
        <f t="shared" si="1"/>
        <v>0</v>
      </c>
      <c r="L18" s="34" t="str">
        <f t="shared" si="0"/>
        <v>Indicare il prezzo unitario</v>
      </c>
      <c r="M18" s="35"/>
      <c r="N18" s="57"/>
    </row>
    <row r="19" spans="2:14" s="11" customFormat="1" ht="49.5" customHeight="1">
      <c r="B19" s="14">
        <v>6</v>
      </c>
      <c r="C19" s="39" t="s">
        <v>35</v>
      </c>
      <c r="D19" s="40" t="s">
        <v>13</v>
      </c>
      <c r="E19" s="40" t="s">
        <v>13</v>
      </c>
      <c r="F19" s="40" t="s">
        <v>13</v>
      </c>
      <c r="G19" s="41" t="s">
        <v>13</v>
      </c>
      <c r="H19" s="24">
        <v>6</v>
      </c>
      <c r="I19" s="23">
        <v>7.68</v>
      </c>
      <c r="J19" s="22"/>
      <c r="K19" s="15">
        <f t="shared" si="1"/>
        <v>0</v>
      </c>
      <c r="L19" s="34" t="str">
        <f t="shared" si="0"/>
        <v>Indicare il prezzo unitario</v>
      </c>
      <c r="M19" s="35"/>
      <c r="N19" s="57"/>
    </row>
    <row r="20" spans="2:14" s="11" customFormat="1" ht="49.5" customHeight="1">
      <c r="B20" s="14">
        <v>7</v>
      </c>
      <c r="C20" s="39" t="s">
        <v>36</v>
      </c>
      <c r="D20" s="40" t="s">
        <v>14</v>
      </c>
      <c r="E20" s="40" t="s">
        <v>14</v>
      </c>
      <c r="F20" s="40" t="s">
        <v>14</v>
      </c>
      <c r="G20" s="41" t="s">
        <v>14</v>
      </c>
      <c r="H20" s="24">
        <v>1</v>
      </c>
      <c r="I20" s="23">
        <v>7.23</v>
      </c>
      <c r="J20" s="22"/>
      <c r="K20" s="15">
        <f t="shared" si="1"/>
        <v>0</v>
      </c>
      <c r="L20" s="34" t="str">
        <f t="shared" si="0"/>
        <v>Indicare il prezzo unitario</v>
      </c>
      <c r="M20" s="35"/>
      <c r="N20" s="57"/>
    </row>
    <row r="21" spans="2:14" s="11" customFormat="1" ht="49.5" customHeight="1">
      <c r="B21" s="14">
        <v>8</v>
      </c>
      <c r="C21" s="39" t="s">
        <v>37</v>
      </c>
      <c r="D21" s="40" t="s">
        <v>15</v>
      </c>
      <c r="E21" s="40" t="s">
        <v>15</v>
      </c>
      <c r="F21" s="40" t="s">
        <v>15</v>
      </c>
      <c r="G21" s="41" t="s">
        <v>15</v>
      </c>
      <c r="H21" s="24">
        <v>1</v>
      </c>
      <c r="I21" s="23">
        <v>7.33</v>
      </c>
      <c r="J21" s="22"/>
      <c r="K21" s="15">
        <f t="shared" si="1"/>
        <v>0</v>
      </c>
      <c r="L21" s="34" t="str">
        <f t="shared" si="0"/>
        <v>Indicare il prezzo unitario</v>
      </c>
      <c r="M21" s="35"/>
      <c r="N21" s="57"/>
    </row>
    <row r="22" spans="2:14" s="11" customFormat="1" ht="49.5" customHeight="1">
      <c r="B22" s="14">
        <v>9</v>
      </c>
      <c r="C22" s="39" t="s">
        <v>16</v>
      </c>
      <c r="D22" s="40" t="s">
        <v>16</v>
      </c>
      <c r="E22" s="40" t="s">
        <v>16</v>
      </c>
      <c r="F22" s="40" t="s">
        <v>16</v>
      </c>
      <c r="G22" s="41" t="s">
        <v>16</v>
      </c>
      <c r="H22" s="24">
        <v>1</v>
      </c>
      <c r="I22" s="23">
        <v>19.03</v>
      </c>
      <c r="J22" s="22"/>
      <c r="K22" s="15">
        <f t="shared" si="1"/>
        <v>0</v>
      </c>
      <c r="L22" s="34" t="str">
        <f t="shared" si="0"/>
        <v>Indicare il prezzo unitario</v>
      </c>
      <c r="M22" s="35"/>
      <c r="N22" s="57"/>
    </row>
    <row r="23" spans="2:14" s="11" customFormat="1" ht="49.5" customHeight="1">
      <c r="B23" s="14">
        <v>10</v>
      </c>
      <c r="C23" s="39" t="s">
        <v>38</v>
      </c>
      <c r="D23" s="40" t="s">
        <v>17</v>
      </c>
      <c r="E23" s="40" t="s">
        <v>17</v>
      </c>
      <c r="F23" s="40" t="s">
        <v>17</v>
      </c>
      <c r="G23" s="41" t="s">
        <v>17</v>
      </c>
      <c r="H23" s="24">
        <v>2</v>
      </c>
      <c r="I23" s="23">
        <v>4.89</v>
      </c>
      <c r="J23" s="22"/>
      <c r="K23" s="15">
        <f t="shared" si="1"/>
        <v>0</v>
      </c>
      <c r="L23" s="34" t="str">
        <f t="shared" si="0"/>
        <v>Indicare il prezzo unitario</v>
      </c>
      <c r="M23" s="35"/>
      <c r="N23" s="57"/>
    </row>
    <row r="24" spans="2:14" s="11" customFormat="1" ht="49.5" customHeight="1">
      <c r="B24" s="14">
        <v>11</v>
      </c>
      <c r="C24" s="39" t="s">
        <v>49</v>
      </c>
      <c r="D24" s="40" t="s">
        <v>18</v>
      </c>
      <c r="E24" s="40" t="s">
        <v>18</v>
      </c>
      <c r="F24" s="40" t="s">
        <v>18</v>
      </c>
      <c r="G24" s="41" t="s">
        <v>18</v>
      </c>
      <c r="H24" s="24">
        <v>1</v>
      </c>
      <c r="I24" s="23">
        <v>43.81</v>
      </c>
      <c r="J24" s="22"/>
      <c r="K24" s="15">
        <f t="shared" si="1"/>
        <v>0</v>
      </c>
      <c r="L24" s="34" t="str">
        <f t="shared" si="0"/>
        <v>Indicare il prezzo unitario</v>
      </c>
      <c r="M24" s="35"/>
      <c r="N24" s="57"/>
    </row>
    <row r="25" spans="2:14" s="11" customFormat="1" ht="49.5" customHeight="1">
      <c r="B25" s="14">
        <v>12</v>
      </c>
      <c r="C25" s="39" t="s">
        <v>39</v>
      </c>
      <c r="D25" s="40"/>
      <c r="E25" s="40"/>
      <c r="F25" s="40"/>
      <c r="G25" s="41"/>
      <c r="H25" s="24">
        <v>8</v>
      </c>
      <c r="I25" s="23">
        <v>2.53</v>
      </c>
      <c r="J25" s="22"/>
      <c r="K25" s="15">
        <f t="shared" si="1"/>
        <v>0</v>
      </c>
      <c r="L25" s="34" t="str">
        <f t="shared" si="0"/>
        <v>Indicare il prezzo unitario</v>
      </c>
      <c r="M25" s="35"/>
      <c r="N25" s="57"/>
    </row>
    <row r="26" spans="2:14" s="11" customFormat="1" ht="49.5" customHeight="1">
      <c r="B26" s="14">
        <v>13</v>
      </c>
      <c r="C26" s="39" t="s">
        <v>40</v>
      </c>
      <c r="D26" s="40" t="s">
        <v>19</v>
      </c>
      <c r="E26" s="40" t="s">
        <v>19</v>
      </c>
      <c r="F26" s="40" t="s">
        <v>19</v>
      </c>
      <c r="G26" s="41" t="s">
        <v>19</v>
      </c>
      <c r="H26" s="24">
        <v>2</v>
      </c>
      <c r="I26" s="23">
        <v>2.71</v>
      </c>
      <c r="J26" s="22"/>
      <c r="K26" s="15">
        <f t="shared" si="1"/>
        <v>0</v>
      </c>
      <c r="L26" s="34" t="str">
        <f t="shared" si="0"/>
        <v>Indicare il prezzo unitario</v>
      </c>
      <c r="M26" s="35"/>
      <c r="N26" s="57"/>
    </row>
    <row r="27" spans="2:14" s="11" customFormat="1" ht="49.5" customHeight="1">
      <c r="B27" s="14">
        <v>14</v>
      </c>
      <c r="C27" s="39" t="s">
        <v>41</v>
      </c>
      <c r="D27" s="40"/>
      <c r="E27" s="40"/>
      <c r="F27" s="40"/>
      <c r="G27" s="41"/>
      <c r="H27" s="24">
        <v>8</v>
      </c>
      <c r="I27" s="23">
        <v>3.83</v>
      </c>
      <c r="J27" s="22"/>
      <c r="K27" s="15">
        <f t="shared" si="1"/>
        <v>0</v>
      </c>
      <c r="L27" s="34" t="str">
        <f>+IF(J27="","Indicare il prezzo unitario","")</f>
        <v>Indicare il prezzo unitario</v>
      </c>
      <c r="M27" s="35"/>
      <c r="N27" s="57"/>
    </row>
    <row r="28" spans="2:14" s="11" customFormat="1" ht="49.5" customHeight="1">
      <c r="B28" s="14">
        <v>15</v>
      </c>
      <c r="C28" s="39" t="s">
        <v>42</v>
      </c>
      <c r="D28" s="40"/>
      <c r="E28" s="40"/>
      <c r="F28" s="40"/>
      <c r="G28" s="41"/>
      <c r="H28" s="24">
        <v>6</v>
      </c>
      <c r="I28" s="23">
        <v>3.51</v>
      </c>
      <c r="J28" s="22"/>
      <c r="K28" s="15">
        <f t="shared" si="1"/>
        <v>0</v>
      </c>
      <c r="L28" s="34" t="str">
        <f>+IF(J28="","Indicare il prezzo unitario","")</f>
        <v>Indicare il prezzo unitario</v>
      </c>
      <c r="M28" s="35"/>
      <c r="N28" s="57"/>
    </row>
    <row r="29" spans="2:14" s="11" customFormat="1" ht="49.5" customHeight="1">
      <c r="B29" s="14">
        <v>16</v>
      </c>
      <c r="C29" s="39" t="s">
        <v>43</v>
      </c>
      <c r="D29" s="40" t="s">
        <v>20</v>
      </c>
      <c r="E29" s="40" t="s">
        <v>20</v>
      </c>
      <c r="F29" s="40" t="s">
        <v>20</v>
      </c>
      <c r="G29" s="41" t="s">
        <v>20</v>
      </c>
      <c r="H29" s="24">
        <v>1</v>
      </c>
      <c r="I29" s="23">
        <v>9.21</v>
      </c>
      <c r="J29" s="22"/>
      <c r="K29" s="15">
        <f t="shared" si="1"/>
        <v>0</v>
      </c>
      <c r="L29" s="34" t="str">
        <f>+IF(J29="","Indicare il prezzo unitario","")</f>
        <v>Indicare il prezzo unitario</v>
      </c>
      <c r="M29" s="35"/>
      <c r="N29" s="57"/>
    </row>
    <row r="30" spans="2:14" s="11" customFormat="1" ht="49.5" customHeight="1">
      <c r="B30" s="14">
        <v>17</v>
      </c>
      <c r="C30" s="39" t="s">
        <v>44</v>
      </c>
      <c r="D30" s="40" t="s">
        <v>21</v>
      </c>
      <c r="E30" s="40" t="s">
        <v>21</v>
      </c>
      <c r="F30" s="40" t="s">
        <v>21</v>
      </c>
      <c r="G30" s="41" t="s">
        <v>21</v>
      </c>
      <c r="H30" s="24">
        <v>1</v>
      </c>
      <c r="I30" s="23">
        <v>9.53</v>
      </c>
      <c r="J30" s="22"/>
      <c r="K30" s="15">
        <f t="shared" si="1"/>
        <v>0</v>
      </c>
      <c r="L30" s="34" t="str">
        <f>+IF(J30="","Indicare il prezzo unitario","")</f>
        <v>Indicare il prezzo unitario</v>
      </c>
      <c r="M30" s="35"/>
      <c r="N30" s="57"/>
    </row>
    <row r="31" spans="2:14" s="11" customFormat="1" ht="49.5" customHeight="1">
      <c r="B31" s="14">
        <v>18</v>
      </c>
      <c r="C31" s="39" t="s">
        <v>22</v>
      </c>
      <c r="D31" s="40" t="s">
        <v>22</v>
      </c>
      <c r="E31" s="40" t="s">
        <v>22</v>
      </c>
      <c r="F31" s="40" t="s">
        <v>22</v>
      </c>
      <c r="G31" s="41" t="s">
        <v>22</v>
      </c>
      <c r="H31" s="24">
        <v>4</v>
      </c>
      <c r="I31" s="23">
        <v>8.31</v>
      </c>
      <c r="J31" s="22"/>
      <c r="K31" s="15">
        <f t="shared" si="1"/>
        <v>0</v>
      </c>
      <c r="L31" s="34" t="str">
        <f>+IF(J31="","Indicare il prezzo unitario","")</f>
        <v>Indicare il prezzo unitario</v>
      </c>
      <c r="M31" s="35"/>
      <c r="N31" s="57"/>
    </row>
    <row r="32" spans="2:14" s="11" customFormat="1" ht="49.5" customHeight="1">
      <c r="B32" s="14">
        <v>19</v>
      </c>
      <c r="C32" s="39" t="s">
        <v>23</v>
      </c>
      <c r="D32" s="40" t="s">
        <v>23</v>
      </c>
      <c r="E32" s="40" t="s">
        <v>23</v>
      </c>
      <c r="F32" s="40" t="s">
        <v>23</v>
      </c>
      <c r="G32" s="41" t="s">
        <v>23</v>
      </c>
      <c r="H32" s="24">
        <v>4</v>
      </c>
      <c r="I32" s="23">
        <v>8.01</v>
      </c>
      <c r="J32" s="22"/>
      <c r="K32" s="15">
        <f t="shared" si="1"/>
        <v>0</v>
      </c>
      <c r="L32" s="34" t="str">
        <f t="shared" si="0"/>
        <v>Indicare il prezzo unitario</v>
      </c>
      <c r="M32" s="35"/>
      <c r="N32" s="57"/>
    </row>
    <row r="33" spans="2:14" s="11" customFormat="1" ht="49.5" customHeight="1">
      <c r="B33" s="14">
        <v>20</v>
      </c>
      <c r="C33" s="39" t="s">
        <v>24</v>
      </c>
      <c r="D33" s="40" t="s">
        <v>24</v>
      </c>
      <c r="E33" s="40" t="s">
        <v>24</v>
      </c>
      <c r="F33" s="40" t="s">
        <v>24</v>
      </c>
      <c r="G33" s="41" t="s">
        <v>24</v>
      </c>
      <c r="H33" s="24">
        <v>3</v>
      </c>
      <c r="I33" s="23">
        <v>8.41</v>
      </c>
      <c r="J33" s="22"/>
      <c r="K33" s="15">
        <f t="shared" si="1"/>
        <v>0</v>
      </c>
      <c r="L33" s="34" t="str">
        <f aca="true" t="shared" si="2" ref="L33:L39">+IF(J33="","Indicare il prezzo unitario","")</f>
        <v>Indicare il prezzo unitario</v>
      </c>
      <c r="M33" s="35"/>
      <c r="N33" s="57"/>
    </row>
    <row r="34" spans="2:14" s="11" customFormat="1" ht="49.5" customHeight="1">
      <c r="B34" s="14">
        <v>21</v>
      </c>
      <c r="C34" s="39" t="s">
        <v>25</v>
      </c>
      <c r="D34" s="40" t="s">
        <v>25</v>
      </c>
      <c r="E34" s="40" t="s">
        <v>25</v>
      </c>
      <c r="F34" s="40" t="s">
        <v>25</v>
      </c>
      <c r="G34" s="41" t="s">
        <v>25</v>
      </c>
      <c r="H34" s="24">
        <v>2</v>
      </c>
      <c r="I34" s="23">
        <v>7.03</v>
      </c>
      <c r="J34" s="22"/>
      <c r="K34" s="15">
        <f t="shared" si="1"/>
        <v>0</v>
      </c>
      <c r="L34" s="34" t="str">
        <f t="shared" si="2"/>
        <v>Indicare il prezzo unitario</v>
      </c>
      <c r="M34" s="35"/>
      <c r="N34" s="57"/>
    </row>
    <row r="35" spans="2:14" s="11" customFormat="1" ht="49.5" customHeight="1">
      <c r="B35" s="14">
        <v>22</v>
      </c>
      <c r="C35" s="39" t="s">
        <v>45</v>
      </c>
      <c r="D35" s="40" t="s">
        <v>26</v>
      </c>
      <c r="E35" s="40" t="s">
        <v>26</v>
      </c>
      <c r="F35" s="40" t="s">
        <v>26</v>
      </c>
      <c r="G35" s="41" t="s">
        <v>26</v>
      </c>
      <c r="H35" s="24">
        <v>6</v>
      </c>
      <c r="I35" s="23">
        <v>1.27</v>
      </c>
      <c r="J35" s="22"/>
      <c r="K35" s="15">
        <f t="shared" si="1"/>
        <v>0</v>
      </c>
      <c r="L35" s="34" t="str">
        <f t="shared" si="2"/>
        <v>Indicare il prezzo unitario</v>
      </c>
      <c r="M35" s="35"/>
      <c r="N35" s="57"/>
    </row>
    <row r="36" spans="2:14" s="11" customFormat="1" ht="49.5" customHeight="1">
      <c r="B36" s="14">
        <v>23</v>
      </c>
      <c r="C36" s="39" t="s">
        <v>27</v>
      </c>
      <c r="D36" s="40" t="s">
        <v>27</v>
      </c>
      <c r="E36" s="40" t="s">
        <v>27</v>
      </c>
      <c r="F36" s="40" t="s">
        <v>27</v>
      </c>
      <c r="G36" s="41" t="s">
        <v>27</v>
      </c>
      <c r="H36" s="24">
        <v>4</v>
      </c>
      <c r="I36" s="23">
        <v>13.03</v>
      </c>
      <c r="J36" s="22"/>
      <c r="K36" s="15">
        <f t="shared" si="1"/>
        <v>0</v>
      </c>
      <c r="L36" s="34" t="str">
        <f t="shared" si="2"/>
        <v>Indicare il prezzo unitario</v>
      </c>
      <c r="M36" s="35"/>
      <c r="N36" s="57"/>
    </row>
    <row r="37" spans="2:14" s="11" customFormat="1" ht="49.5" customHeight="1">
      <c r="B37" s="14">
        <v>24</v>
      </c>
      <c r="C37" s="39" t="s">
        <v>28</v>
      </c>
      <c r="D37" s="40" t="s">
        <v>28</v>
      </c>
      <c r="E37" s="40" t="s">
        <v>28</v>
      </c>
      <c r="F37" s="40" t="s">
        <v>28</v>
      </c>
      <c r="G37" s="41" t="s">
        <v>28</v>
      </c>
      <c r="H37" s="24">
        <v>6</v>
      </c>
      <c r="I37" s="23">
        <v>1.32</v>
      </c>
      <c r="J37" s="22"/>
      <c r="K37" s="15">
        <f t="shared" si="1"/>
        <v>0</v>
      </c>
      <c r="L37" s="34" t="str">
        <f t="shared" si="2"/>
        <v>Indicare il prezzo unitario</v>
      </c>
      <c r="M37" s="35"/>
      <c r="N37" s="57"/>
    </row>
    <row r="38" spans="2:14" s="11" customFormat="1" ht="49.5" customHeight="1">
      <c r="B38" s="14">
        <v>25</v>
      </c>
      <c r="C38" s="39" t="s">
        <v>46</v>
      </c>
      <c r="D38" s="40" t="s">
        <v>29</v>
      </c>
      <c r="E38" s="40" t="s">
        <v>29</v>
      </c>
      <c r="F38" s="40" t="s">
        <v>29</v>
      </c>
      <c r="G38" s="41" t="s">
        <v>29</v>
      </c>
      <c r="H38" s="24">
        <v>1</v>
      </c>
      <c r="I38" s="23">
        <v>68.53</v>
      </c>
      <c r="J38" s="22"/>
      <c r="K38" s="15">
        <f t="shared" si="1"/>
        <v>0</v>
      </c>
      <c r="L38" s="34" t="str">
        <f t="shared" si="2"/>
        <v>Indicare il prezzo unitario</v>
      </c>
      <c r="M38" s="35"/>
      <c r="N38" s="57"/>
    </row>
    <row r="39" spans="2:14" s="11" customFormat="1" ht="49.5" customHeight="1">
      <c r="B39" s="14">
        <v>26</v>
      </c>
      <c r="C39" s="39" t="s">
        <v>47</v>
      </c>
      <c r="D39" s="40" t="s">
        <v>30</v>
      </c>
      <c r="E39" s="40" t="s">
        <v>30</v>
      </c>
      <c r="F39" s="40" t="s">
        <v>30</v>
      </c>
      <c r="G39" s="41" t="s">
        <v>30</v>
      </c>
      <c r="H39" s="24">
        <v>28</v>
      </c>
      <c r="I39" s="23">
        <v>3.73</v>
      </c>
      <c r="J39" s="22"/>
      <c r="K39" s="15">
        <f t="shared" si="1"/>
        <v>0</v>
      </c>
      <c r="L39" s="34" t="str">
        <f t="shared" si="2"/>
        <v>Indicare il prezzo unitario</v>
      </c>
      <c r="M39" s="35"/>
      <c r="N39" s="57"/>
    </row>
    <row r="40" spans="2:14" s="11" customFormat="1" ht="49.5" customHeight="1">
      <c r="B40" s="14">
        <v>27</v>
      </c>
      <c r="C40" s="39" t="s">
        <v>48</v>
      </c>
      <c r="D40" s="40" t="s">
        <v>31</v>
      </c>
      <c r="E40" s="40" t="s">
        <v>31</v>
      </c>
      <c r="F40" s="40" t="s">
        <v>31</v>
      </c>
      <c r="G40" s="41" t="s">
        <v>31</v>
      </c>
      <c r="H40" s="24">
        <v>1</v>
      </c>
      <c r="I40" s="23">
        <v>64.53</v>
      </c>
      <c r="J40" s="22"/>
      <c r="K40" s="15">
        <f t="shared" si="1"/>
        <v>0</v>
      </c>
      <c r="L40" s="34" t="str">
        <f t="shared" si="0"/>
        <v>Indicare il prezzo unitario</v>
      </c>
      <c r="M40" s="35"/>
      <c r="N40" s="57"/>
    </row>
    <row r="41" spans="2:13" s="11" customFormat="1" ht="33.75" customHeight="1">
      <c r="B41" s="3"/>
      <c r="G41" s="12"/>
      <c r="H41" s="12"/>
      <c r="I41" s="61" t="s">
        <v>53</v>
      </c>
      <c r="J41" s="61"/>
      <c r="K41" s="62">
        <f>+ROUND(SUM(K14:K40),2)</f>
        <v>0</v>
      </c>
      <c r="L41" s="34">
        <f>+IF(K41&gt;D8,"Attenzione! Prezzo totale offerto superiore al prezzo totale posto a base della procedura","")</f>
      </c>
      <c r="M41" s="35"/>
    </row>
    <row r="42" spans="9:11" ht="30" customHeight="1">
      <c r="I42" s="61" t="s">
        <v>4</v>
      </c>
      <c r="J42" s="61"/>
      <c r="K42" s="62">
        <f>+ROUND(K41*700,2)</f>
        <v>0</v>
      </c>
    </row>
    <row r="43" ht="12.75">
      <c r="K43" s="58" t="s">
        <v>2</v>
      </c>
    </row>
    <row r="44" ht="12.75">
      <c r="K44" s="59"/>
    </row>
    <row r="45" spans="9:11" ht="25.5">
      <c r="I45" s="18"/>
      <c r="K45" s="60" t="s">
        <v>1</v>
      </c>
    </row>
  </sheetData>
  <sheetProtection password="DA17" sheet="1" formatCells="0" formatColumns="0" formatRows="0" insertColumns="0" insertRows="0" insertHyperlinks="0" deleteColumns="0" deleteRows="0" sort="0" autoFilter="0" pivotTables="0"/>
  <mergeCells count="68">
    <mergeCell ref="I41:J41"/>
    <mergeCell ref="I42:J42"/>
    <mergeCell ref="K43:K44"/>
    <mergeCell ref="L37:M37"/>
    <mergeCell ref="L38:M38"/>
    <mergeCell ref="L39:M39"/>
    <mergeCell ref="C39:G39"/>
    <mergeCell ref="L27:M27"/>
    <mergeCell ref="L28:M28"/>
    <mergeCell ref="L29:M29"/>
    <mergeCell ref="L30:M30"/>
    <mergeCell ref="L31:M31"/>
    <mergeCell ref="L33:M33"/>
    <mergeCell ref="L34:M34"/>
    <mergeCell ref="L35:M35"/>
    <mergeCell ref="L36:M36"/>
    <mergeCell ref="C33:G33"/>
    <mergeCell ref="C34:G34"/>
    <mergeCell ref="C35:G35"/>
    <mergeCell ref="C36:G36"/>
    <mergeCell ref="C37:G37"/>
    <mergeCell ref="C38:G38"/>
    <mergeCell ref="C40:G40"/>
    <mergeCell ref="C18:G18"/>
    <mergeCell ref="C19:G19"/>
    <mergeCell ref="C20:G20"/>
    <mergeCell ref="C21:G21"/>
    <mergeCell ref="C22:G22"/>
    <mergeCell ref="C23:G23"/>
    <mergeCell ref="C27:G27"/>
    <mergeCell ref="L32:M32"/>
    <mergeCell ref="C24:G24"/>
    <mergeCell ref="C25:G25"/>
    <mergeCell ref="C26:G26"/>
    <mergeCell ref="C32:G32"/>
    <mergeCell ref="C30:G30"/>
    <mergeCell ref="C31:G31"/>
    <mergeCell ref="L23:M23"/>
    <mergeCell ref="L24:M24"/>
    <mergeCell ref="L25:M25"/>
    <mergeCell ref="C28:G28"/>
    <mergeCell ref="C29:G29"/>
    <mergeCell ref="L26:M26"/>
    <mergeCell ref="L17:M17"/>
    <mergeCell ref="L18:M18"/>
    <mergeCell ref="L19:M19"/>
    <mergeCell ref="L20:M20"/>
    <mergeCell ref="L21:M21"/>
    <mergeCell ref="L22:M22"/>
    <mergeCell ref="L41:M41"/>
    <mergeCell ref="L14:M14"/>
    <mergeCell ref="L15:M15"/>
    <mergeCell ref="B12:G12"/>
    <mergeCell ref="B5:F5"/>
    <mergeCell ref="C15:G15"/>
    <mergeCell ref="C14:G14"/>
    <mergeCell ref="C17:G17"/>
    <mergeCell ref="D8:G8"/>
    <mergeCell ref="L40:M40"/>
    <mergeCell ref="B8:C8"/>
    <mergeCell ref="D2:H2"/>
    <mergeCell ref="B13:G13"/>
    <mergeCell ref="L16:M16"/>
    <mergeCell ref="B4:J4"/>
    <mergeCell ref="C16:G16"/>
    <mergeCell ref="B6:H6"/>
    <mergeCell ref="B10:C10"/>
    <mergeCell ref="E10:F10"/>
  </mergeCells>
  <dataValidations count="5">
    <dataValidation type="custom" allowBlank="1" showInputMessage="1" showErrorMessage="1" errorTitle="Errore!" error="Non è ammessa l'indicazione di un prezzo:&#10;- negativo&#10;- pari a Zero&#10;- superiore alla base di gara&#10;- con un numero di cifre decimali maggiori di 2&#10;" sqref="J14">
      <formula1>AND(J14&gt;0,J14&lt;=I14,LEN(TEXT(J14-INT(J14),"0,00#"))&lt;5)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J15:J40">
      <formula1>AND(J15&gt;0,J15&lt;=I15,LEN(TEXT(J15-INT(J15),"0,00#"))&lt;5)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I14:I17">
      <formula1>AND(I14&gt;0,LEN(TEXT(I14-INT(I14),"0,00#"))&lt;5)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I18:I40">
      <formula1>AND(I18&gt;0,LEN(TEXT(I18-INT(I18),"0,00#"))&lt;5)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D10">
      <formula1>AND(D10&gt;0,LEN(TEXT(D10-INT(D10),"0,00#"))&lt;5)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600" verticalDpi="6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2018-11-28T17:24:25Z</cp:lastPrinted>
  <dcterms:created xsi:type="dcterms:W3CDTF">2010-01-15T09:53:38Z</dcterms:created>
  <dcterms:modified xsi:type="dcterms:W3CDTF">2018-12-10T08:46:46Z</dcterms:modified>
  <cp:category/>
  <cp:version/>
  <cp:contentType/>
  <cp:contentStatus/>
</cp:coreProperties>
</file>